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Customer_Funnel" sheetId="2" state="visible" r:id="rId4"/>
    <sheet name="Revenue" sheetId="3" state="visible" r:id="rId5"/>
    <sheet name="Costs" sheetId="4" state="visible" r:id="rId6"/>
    <sheet name="Payroll_Detail" sheetId="5" state="visible" r:id="rId7"/>
    <sheet name="P&amp;L" sheetId="6" state="visible" r:id="rId8"/>
    <sheet name="Cash_Flow" sheetId="7" state="visible" r:id="rId9"/>
    <sheet name="Unit_Economics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<sst xmlns="http://schemas.openxmlformats.org/spreadsheetml/2006/main" count="108" uniqueCount="75">
  <si>
    <t xml:space="preserve">Parameter</t>
  </si>
  <si>
    <t xml:space="preserve">Value</t>
  </si>
  <si>
    <t xml:space="preserve">Notes</t>
  </si>
  <si>
    <t xml:space="preserve">ARPU_month</t>
  </si>
  <si>
    <t xml:space="preserve">€/month per customer, constant across 5 years</t>
  </si>
  <si>
    <t xml:space="preserve">Gross_margin</t>
  </si>
  <si>
    <t xml:space="preserve">COGS = Revenue x (1-margin); GPU inference cost</t>
  </si>
  <si>
    <t xml:space="preserve">Annual_churn</t>
  </si>
  <si>
    <t xml:space="preserve">Retained = prior end-of-year customers x (1-churn)</t>
  </si>
  <si>
    <t xml:space="preserve">Seed_funding</t>
  </si>
  <si>
    <t xml:space="preserve">€320,000 raised, Year 1</t>
  </si>
  <si>
    <t xml:space="preserve">Year</t>
  </si>
  <si>
    <t xml:space="preserve">New Customers</t>
  </si>
  <si>
    <t xml:space="preserve">Retained from prior (post-churn)</t>
  </si>
  <si>
    <t xml:space="preserve">End-of-year Customers</t>
  </si>
  <si>
    <t xml:space="preserve">Customer-Months (revenue basis)</t>
  </si>
  <si>
    <t xml:space="preserve">Methodology note:</t>
  </si>
  <si>
    <t xml:space="preserve">Year 1: founders (Pavel+Irina) sell part-time, ~4-5 month active window post-platform-rebuild.</t>
  </si>
  <si>
    <t xml:space="preserve">Base: 52 known target accounts (24 Turkish + 28 EU from Commercial Traction). ~15% conversion on warm/prequalified demos.</t>
  </si>
  <si>
    <t xml:space="preserve">Year 2+: dedicated Sales Manager hired, full-year selling, trade fair presence (Lineapelle, MICAM, AYMOD, AYSAF, MOMAD).</t>
  </si>
  <si>
    <t xml:space="preserve">Year 1 customer-months use avg 2mo tenure (late-year ramp); Year 2+ = retained x12mo + new x6mo (even ramp).</t>
  </si>
  <si>
    <t xml:space="preserve">Customer-Months</t>
  </si>
  <si>
    <t xml:space="preserve">ARPU/month</t>
  </si>
  <si>
    <t xml:space="preserve">Revenue</t>
  </si>
  <si>
    <t xml:space="preserve">Payroll</t>
  </si>
  <si>
    <t xml:space="preserve">Infra/Hosting</t>
  </si>
  <si>
    <t xml:space="preserve">Legal/Admin</t>
  </si>
  <si>
    <t xml:space="preserve">Trade Fairs (incl. MOMAD)</t>
  </si>
  <si>
    <t xml:space="preserve">Direct Meetings/Travel</t>
  </si>
  <si>
    <t xml:space="preserve">China Sourcing Trip</t>
  </si>
  <si>
    <t xml:space="preserve">COGS</t>
  </si>
  <si>
    <t xml:space="preserve">Total Costs</t>
  </si>
  <si>
    <t xml:space="preserve">Role</t>
  </si>
  <si>
    <t xml:space="preserve">Annual Salary (€)</t>
  </si>
  <si>
    <t xml:space="preserve">Pavel (CEO)</t>
  </si>
  <si>
    <t xml:space="preserve">Irina (CTO)</t>
  </si>
  <si>
    <t xml:space="preserve">Daria (CFO)</t>
  </si>
  <si>
    <t xml:space="preserve">Artem Kuchin (Sr Dev, 4mo)</t>
  </si>
  <si>
    <t xml:space="preserve">Sales Manager</t>
  </si>
  <si>
    <t xml:space="preserve">Alexander Trapeznikov (Sr ML)</t>
  </si>
  <si>
    <t xml:space="preserve">Ulyana Martynova (ML Designer)</t>
  </si>
  <si>
    <t xml:space="preserve">Junior Frontend</t>
  </si>
  <si>
    <t xml:space="preserve">Customer Success / Sales #2</t>
  </si>
  <si>
    <t xml:space="preserve">Sales Manager (Lead)</t>
  </si>
  <si>
    <t xml:space="preserve">Sales Rep #2</t>
  </si>
  <si>
    <t xml:space="preserve">Sales Rep #3 (new)</t>
  </si>
  <si>
    <t xml:space="preserve">Customer Success</t>
  </si>
  <si>
    <t xml:space="preserve">ML/Backend Engineer (new)</t>
  </si>
  <si>
    <t xml:space="preserve">Marketing/Content (new)</t>
  </si>
  <si>
    <t xml:space="preserve">Sales Rep #3</t>
  </si>
  <si>
    <t xml:space="preserve">Sales Rep #4 (new)</t>
  </si>
  <si>
    <t xml:space="preserve">Frontend/Backend Dev #2 (new)</t>
  </si>
  <si>
    <t xml:space="preserve">Customer Success x2</t>
  </si>
  <si>
    <t xml:space="preserve">ML/Backend Engineer</t>
  </si>
  <si>
    <t xml:space="preserve">Marketing/Content</t>
  </si>
  <si>
    <t xml:space="preserve">Marketing Manager (new)</t>
  </si>
  <si>
    <t xml:space="preserve">Profit</t>
  </si>
  <si>
    <t xml:space="preserve">Margin %</t>
  </si>
  <si>
    <t xml:space="preserve">Opening Cash</t>
  </si>
  <si>
    <t xml:space="preserve">Profit/Loss</t>
  </si>
  <si>
    <t xml:space="preserve">Closing Cash</t>
  </si>
  <si>
    <t xml:space="preserve">Runway note: Year 1 net burn -€69,017 against €320,000 raised. Company reaches</t>
  </si>
  <si>
    <t xml:space="preserve">cash-flow-positive status from Year 2 onward. €320K raise is a growth accelerant,</t>
  </si>
  <si>
    <t xml:space="preserve">not a survival requirement past ~Year 2 — next round (if raised) funds faster market</t>
  </si>
  <si>
    <t xml:space="preserve">capture, not runway extension.</t>
  </si>
  <si>
    <t xml:space="preserve">CAC-attributable Spend</t>
  </si>
  <si>
    <t xml:space="preserve">CAC (€)</t>
  </si>
  <si>
    <t xml:space="preserve">LTV (24mo)</t>
  </si>
  <si>
    <t xml:space="preserve">LTV/CAC</t>
  </si>
  <si>
    <t xml:space="preserve">CAC methodology: trade fairs + direct client meetings/travel + China sourcing trip</t>
  </si>
  <si>
    <t xml:space="preserve">(dual-purpose: component sourcing + Chinese market sales dev) + dedicated sales headcount cost.</t>
  </si>
  <si>
    <t xml:space="preserve">Year 1 CAC (€1,200) is understated vs Year 2+ - first 10 customers closed largely via</t>
  </si>
  <si>
    <t xml:space="preserve">founder time (Pavel/Irina), which has real opportunity cost but no cash CAC component.</t>
  </si>
  <si>
    <t xml:space="preserve">LTV = ARPU x 24 months (conservative fixed assumption, not derived from churn rate,</t>
  </si>
  <si>
    <t xml:space="preserve">which would imply a longer average lifetime at 7% annual churn).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</si>
</sst>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mbria"/>
      <family val="0"/>
      <charset val="1"/>
    </font>
    <font>
      <sz val="11"/>
      <color rgb="FF0000FF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E2761"/>
        <bgColor rgb="FF333333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E2761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4"/>
    <col collapsed="false" customWidth="true" hidden="false" outlineLevel="0" max="3" min="3" style="0" width="60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5" hidden="false" customHeight="false" outlineLevel="0" collapsed="false">
      <c r="A2" s="0" t="s">
        <v>3</v>
      </c>
      <c r="B2" s="2" t="n">
        <v>2999</v>
      </c>
      <c r="C2" s="3" t="s">
        <v>4</v>
      </c>
    </row>
    <row r="3" customFormat="false" ht="15" hidden="false" customHeight="false" outlineLevel="0" collapsed="false">
      <c r="A3" s="0" t="s">
        <v>5</v>
      </c>
      <c r="B3" s="2" t="n">
        <v>0.85</v>
      </c>
      <c r="C3" s="3" t="s">
        <v>6</v>
      </c>
    </row>
    <row r="4" customFormat="false" ht="15" hidden="false" customHeight="false" outlineLevel="0" collapsed="false">
      <c r="A4" s="0" t="s">
        <v>7</v>
      </c>
      <c r="B4" s="2" t="n">
        <v>0.07</v>
      </c>
      <c r="C4" s="3" t="s">
        <v>8</v>
      </c>
    </row>
    <row r="5" customFormat="false" ht="15" hidden="false" customHeight="false" outlineLevel="0" collapsed="false">
      <c r="A5" s="0" t="s">
        <v>9</v>
      </c>
      <c r="B5" s="2" t="n">
        <v>320000</v>
      </c>
      <c r="C5" s="3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6"/>
    <col collapsed="false" customWidth="true" hidden="false" outlineLevel="0" max="3" min="3" style="0" width="26"/>
    <col collapsed="false" customWidth="true" hidden="false" outlineLevel="0" max="4" min="4" style="0" width="20"/>
    <col collapsed="false" customWidth="true" hidden="false" outlineLevel="0" max="5" min="5" style="0" width="26"/>
  </cols>
  <sheetData>
    <row r="1" customFormat="false" ht="15" hidden="false" customHeight="false" outlineLevel="0" collapsed="false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customFormat="false" ht="15" hidden="false" customHeight="false" outlineLevel="0" collapsed="false">
      <c r="A2" s="0" t="n">
        <v>1</v>
      </c>
      <c r="B2" s="2" t="n">
        <v>10</v>
      </c>
      <c r="C2" s="0" t="n">
        <v>0</v>
      </c>
      <c r="D2" s="0" t="n">
        <v>10</v>
      </c>
      <c r="E2" s="0" t="n">
        <v>20</v>
      </c>
    </row>
    <row r="3" customFormat="false" ht="15" hidden="false" customHeight="false" outlineLevel="0" collapsed="false">
      <c r="A3" s="0" t="n">
        <v>2</v>
      </c>
      <c r="B3" s="2" t="n">
        <v>23</v>
      </c>
      <c r="C3" s="0" t="n">
        <v>9</v>
      </c>
      <c r="D3" s="0" t="n">
        <v>32</v>
      </c>
      <c r="E3" s="0" t="n">
        <v>246</v>
      </c>
    </row>
    <row r="4" customFormat="false" ht="15" hidden="false" customHeight="false" outlineLevel="0" collapsed="false">
      <c r="A4" s="0" t="n">
        <v>3</v>
      </c>
      <c r="B4" s="2" t="n">
        <v>50</v>
      </c>
      <c r="C4" s="0" t="n">
        <v>30</v>
      </c>
      <c r="D4" s="0" t="n">
        <v>80</v>
      </c>
      <c r="E4" s="0" t="n">
        <v>660</v>
      </c>
    </row>
    <row r="5" customFormat="false" ht="15" hidden="false" customHeight="false" outlineLevel="0" collapsed="false">
      <c r="A5" s="0" t="n">
        <v>4</v>
      </c>
      <c r="B5" s="2" t="n">
        <v>99</v>
      </c>
      <c r="C5" s="0" t="n">
        <v>74</v>
      </c>
      <c r="D5" s="0" t="n">
        <v>173</v>
      </c>
      <c r="E5" s="0" t="n">
        <v>1482</v>
      </c>
    </row>
    <row r="6" customFormat="false" ht="15" hidden="false" customHeight="false" outlineLevel="0" collapsed="false">
      <c r="A6" s="0" t="n">
        <v>5</v>
      </c>
      <c r="B6" s="2" t="n">
        <v>176</v>
      </c>
      <c r="C6" s="0" t="n">
        <v>161</v>
      </c>
      <c r="D6" s="0" t="n">
        <v>337</v>
      </c>
      <c r="E6" s="0" t="n">
        <v>2988</v>
      </c>
    </row>
    <row r="8" customFormat="false" ht="15" hidden="false" customHeight="false" outlineLevel="0" collapsed="false">
      <c r="A8" s="0" t="s">
        <v>16</v>
      </c>
    </row>
    <row r="9" customFormat="false" ht="15" hidden="false" customHeight="false" outlineLevel="0" collapsed="false">
      <c r="A9" s="0" t="s">
        <v>17</v>
      </c>
    </row>
    <row r="10" customFormat="false" ht="15" hidden="false" customHeight="false" outlineLevel="0" collapsed="false">
      <c r="A10" s="0" t="s">
        <v>18</v>
      </c>
    </row>
    <row r="11" customFormat="false" ht="15" hidden="false" customHeight="false" outlineLevel="0" collapsed="false">
      <c r="A11" s="0" t="s">
        <v>19</v>
      </c>
    </row>
    <row r="12" customFormat="false" ht="15" hidden="false" customHeight="false" outlineLevel="0" collapsed="false">
      <c r="A12" s="0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8"/>
    <col collapsed="false" customWidth="true" hidden="false" outlineLevel="0" max="3" min="3" style="0" width="14"/>
    <col collapsed="false" customWidth="true" hidden="false" outlineLevel="0" max="4" min="4" style="0" width="16"/>
  </cols>
  <sheetData>
    <row r="1" customFormat="false" ht="15" hidden="false" customHeight="false" outlineLevel="0" collapsed="false">
      <c r="A1" s="1" t="s">
        <v>11</v>
      </c>
      <c r="B1" s="1" t="s">
        <v>21</v>
      </c>
      <c r="C1" s="1" t="s">
        <v>22</v>
      </c>
      <c r="D1" s="1" t="s">
        <v>23</v>
      </c>
    </row>
    <row r="2" customFormat="false" ht="15" hidden="false" customHeight="false" outlineLevel="0" collapsed="false">
      <c r="A2" s="0" t="n">
        <v>1</v>
      </c>
      <c r="B2" s="0" t="n">
        <f aca="false">Customer_Funnel!E2</f>
        <v>20</v>
      </c>
      <c r="C2" s="0" t="n">
        <f aca="false">Assumptions!$B$2</f>
        <v>2999</v>
      </c>
      <c r="D2" s="0" t="n">
        <f aca="false">B2*C2</f>
        <v>59980</v>
      </c>
    </row>
    <row r="3" customFormat="false" ht="15" hidden="false" customHeight="false" outlineLevel="0" collapsed="false">
      <c r="A3" s="0" t="n">
        <v>2</v>
      </c>
      <c r="B3" s="0" t="n">
        <f aca="false">Customer_Funnel!E3</f>
        <v>246</v>
      </c>
      <c r="C3" s="0" t="n">
        <f aca="false">Assumptions!$B$2</f>
        <v>2999</v>
      </c>
      <c r="D3" s="0" t="n">
        <f aca="false">B3*C3</f>
        <v>737754</v>
      </c>
    </row>
    <row r="4" customFormat="false" ht="15" hidden="false" customHeight="false" outlineLevel="0" collapsed="false">
      <c r="A4" s="0" t="n">
        <v>3</v>
      </c>
      <c r="B4" s="0" t="n">
        <f aca="false">Customer_Funnel!E4</f>
        <v>660</v>
      </c>
      <c r="C4" s="0" t="n">
        <f aca="false">Assumptions!$B$2</f>
        <v>2999</v>
      </c>
      <c r="D4" s="0" t="n">
        <f aca="false">B4*C4</f>
        <v>1979340</v>
      </c>
    </row>
    <row r="5" customFormat="false" ht="15" hidden="false" customHeight="false" outlineLevel="0" collapsed="false">
      <c r="A5" s="0" t="n">
        <v>4</v>
      </c>
      <c r="B5" s="0" t="n">
        <f aca="false">Customer_Funnel!E5</f>
        <v>1482</v>
      </c>
      <c r="C5" s="0" t="n">
        <f aca="false">Assumptions!$B$2</f>
        <v>2999</v>
      </c>
      <c r="D5" s="0" t="n">
        <f aca="false">B5*C5</f>
        <v>4444518</v>
      </c>
    </row>
    <row r="6" customFormat="false" ht="15" hidden="false" customHeight="false" outlineLevel="0" collapsed="false">
      <c r="A6" s="0" t="n">
        <v>5</v>
      </c>
      <c r="B6" s="0" t="n">
        <f aca="false">Customer_Funnel!E6</f>
        <v>2988</v>
      </c>
      <c r="C6" s="0" t="n">
        <f aca="false">Assumptions!$B$2</f>
        <v>2999</v>
      </c>
      <c r="D6" s="0" t="n">
        <f aca="false">B6*C6</f>
        <v>8961012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2"/>
    <col collapsed="false" customWidth="true" hidden="false" outlineLevel="0" max="4" min="3" style="0" width="14"/>
    <col collapsed="false" customWidth="true" hidden="false" outlineLevel="0" max="5" min="5" style="0" width="22"/>
    <col collapsed="false" customWidth="true" hidden="false" outlineLevel="0" max="6" min="6" style="0" width="20"/>
    <col collapsed="false" customWidth="true" hidden="false" outlineLevel="0" max="7" min="7" style="0" width="18"/>
    <col collapsed="false" customWidth="true" hidden="false" outlineLevel="0" max="8" min="8" style="0" width="12"/>
    <col collapsed="false" customWidth="true" hidden="false" outlineLevel="0" max="9" min="9" style="0" width="14"/>
  </cols>
  <sheetData>
    <row r="1" customFormat="false" ht="15" hidden="false" customHeight="false" outlineLevel="0" collapsed="false">
      <c r="A1" s="1" t="s">
        <v>11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</row>
    <row r="2" customFormat="false" ht="15" hidden="false" customHeight="false" outlineLevel="0" collapsed="false">
      <c r="A2" s="0" t="n">
        <v>1</v>
      </c>
      <c r="B2" s="2" t="n">
        <v>97000</v>
      </c>
      <c r="C2" s="2" t="n">
        <v>6000</v>
      </c>
      <c r="D2" s="2" t="n">
        <v>5000</v>
      </c>
      <c r="E2" s="2" t="n">
        <v>3000</v>
      </c>
      <c r="F2" s="2" t="n">
        <v>1000</v>
      </c>
      <c r="G2" s="2" t="n">
        <v>8000</v>
      </c>
      <c r="H2" s="3" t="n">
        <f aca="false">Revenue!D2*(1-Assumptions!$B$3)</f>
        <v>8997</v>
      </c>
      <c r="I2" s="3" t="n">
        <f aca="false">B2+C2+D2+E2+F2+G2+H2</f>
        <v>128997</v>
      </c>
    </row>
    <row r="3" customFormat="false" ht="15" hidden="false" customHeight="false" outlineLevel="0" collapsed="false">
      <c r="A3" s="0" t="n">
        <v>2</v>
      </c>
      <c r="B3" s="2" t="n">
        <v>208000</v>
      </c>
      <c r="C3" s="2" t="n">
        <v>15000</v>
      </c>
      <c r="D3" s="2" t="n">
        <v>8000</v>
      </c>
      <c r="E3" s="2" t="n">
        <v>30000</v>
      </c>
      <c r="F3" s="2" t="n">
        <v>9000</v>
      </c>
      <c r="G3" s="2" t="n">
        <v>0</v>
      </c>
      <c r="H3" s="3" t="n">
        <f aca="false">Revenue!D3*(1-Assumptions!$B$3)</f>
        <v>110663.1</v>
      </c>
      <c r="I3" s="3" t="n">
        <f aca="false">B3+C3+D3+E3+F3+G3+H3</f>
        <v>380663.1</v>
      </c>
    </row>
    <row r="4" customFormat="false" ht="15" hidden="false" customHeight="false" outlineLevel="0" collapsed="false">
      <c r="A4" s="0" t="n">
        <v>3</v>
      </c>
      <c r="B4" s="2" t="n">
        <v>278000</v>
      </c>
      <c r="C4" s="2" t="n">
        <v>30000</v>
      </c>
      <c r="D4" s="2" t="n">
        <v>10000</v>
      </c>
      <c r="E4" s="2" t="n">
        <v>45000</v>
      </c>
      <c r="F4" s="2" t="n">
        <v>16000</v>
      </c>
      <c r="G4" s="2" t="n">
        <v>0</v>
      </c>
      <c r="H4" s="3" t="n">
        <f aca="false">Revenue!D4*(1-Assumptions!$B$3)</f>
        <v>296901</v>
      </c>
      <c r="I4" s="3" t="n">
        <f aca="false">B4+C4+D4+E4+F4+G4+H4</f>
        <v>675901</v>
      </c>
    </row>
    <row r="5" customFormat="false" ht="15" hidden="false" customHeight="false" outlineLevel="0" collapsed="false">
      <c r="A5" s="0" t="n">
        <v>4</v>
      </c>
      <c r="B5" s="2" t="n">
        <v>445000</v>
      </c>
      <c r="C5" s="2" t="n">
        <v>55000</v>
      </c>
      <c r="D5" s="2" t="n">
        <v>14000</v>
      </c>
      <c r="E5" s="2" t="n">
        <v>65000</v>
      </c>
      <c r="F5" s="2" t="n">
        <v>27000</v>
      </c>
      <c r="G5" s="2" t="n">
        <v>8000</v>
      </c>
      <c r="H5" s="3" t="n">
        <f aca="false">Revenue!D5*(1-Assumptions!$B$3)</f>
        <v>666677.7</v>
      </c>
      <c r="I5" s="3" t="n">
        <f aca="false">B5+C5+D5+E5+F5+G5+H5</f>
        <v>1280677.7</v>
      </c>
    </row>
    <row r="6" customFormat="false" ht="15" hidden="false" customHeight="false" outlineLevel="0" collapsed="false">
      <c r="A6" s="0" t="n">
        <v>5</v>
      </c>
      <c r="B6" s="2" t="n">
        <v>631000</v>
      </c>
      <c r="C6" s="2" t="n">
        <v>90000</v>
      </c>
      <c r="D6" s="2" t="n">
        <v>18000</v>
      </c>
      <c r="E6" s="2" t="n">
        <v>85000</v>
      </c>
      <c r="F6" s="2" t="n">
        <v>38000</v>
      </c>
      <c r="G6" s="2" t="n">
        <v>0</v>
      </c>
      <c r="H6" s="3" t="n">
        <f aca="false">Revenue!D6*(1-Assumptions!$B$3)</f>
        <v>1344151.8</v>
      </c>
      <c r="I6" s="3" t="n">
        <f aca="false">B6+C6+D6+E6+F6+G6+H6</f>
        <v>2206151.8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40"/>
    <col collapsed="false" customWidth="true" hidden="false" outlineLevel="0" max="3" min="3" style="0" width="16"/>
  </cols>
  <sheetData>
    <row r="1" customFormat="false" ht="15" hidden="false" customHeight="false" outlineLevel="0" collapsed="false">
      <c r="A1" s="1" t="s">
        <v>11</v>
      </c>
      <c r="B1" s="1" t="s">
        <v>32</v>
      </c>
      <c r="C1" s="1" t="s">
        <v>33</v>
      </c>
    </row>
    <row r="2" customFormat="false" ht="15" hidden="false" customHeight="false" outlineLevel="0" collapsed="false">
      <c r="A2" s="0" t="n">
        <v>1</v>
      </c>
      <c r="B2" s="0" t="s">
        <v>34</v>
      </c>
      <c r="C2" s="0" t="n">
        <v>30000</v>
      </c>
    </row>
    <row r="3" customFormat="false" ht="15" hidden="false" customHeight="false" outlineLevel="0" collapsed="false">
      <c r="A3" s="0" t="n">
        <v>1</v>
      </c>
      <c r="B3" s="0" t="s">
        <v>35</v>
      </c>
      <c r="C3" s="0" t="n">
        <v>35000</v>
      </c>
    </row>
    <row r="4" customFormat="false" ht="15" hidden="false" customHeight="false" outlineLevel="0" collapsed="false">
      <c r="A4" s="0" t="n">
        <v>1</v>
      </c>
      <c r="B4" s="0" t="s">
        <v>36</v>
      </c>
      <c r="C4" s="0" t="n">
        <v>20000</v>
      </c>
    </row>
    <row r="5" customFormat="false" ht="15" hidden="false" customHeight="false" outlineLevel="0" collapsed="false">
      <c r="A5" s="0" t="n">
        <v>1</v>
      </c>
      <c r="B5" s="0" t="s">
        <v>37</v>
      </c>
      <c r="C5" s="0" t="n">
        <v>12000</v>
      </c>
    </row>
    <row r="6" customFormat="false" ht="15" hidden="false" customHeight="false" outlineLevel="0" collapsed="false">
      <c r="A6" s="0" t="n">
        <v>2</v>
      </c>
      <c r="B6" s="0" t="s">
        <v>34</v>
      </c>
      <c r="C6" s="0" t="n">
        <v>35000</v>
      </c>
    </row>
    <row r="7" customFormat="false" ht="15" hidden="false" customHeight="false" outlineLevel="0" collapsed="false">
      <c r="A7" s="0" t="n">
        <v>2</v>
      </c>
      <c r="B7" s="0" t="s">
        <v>35</v>
      </c>
      <c r="C7" s="0" t="n">
        <v>40000</v>
      </c>
    </row>
    <row r="8" customFormat="false" ht="15" hidden="false" customHeight="false" outlineLevel="0" collapsed="false">
      <c r="A8" s="0" t="n">
        <v>2</v>
      </c>
      <c r="B8" s="0" t="s">
        <v>36</v>
      </c>
      <c r="C8" s="0" t="n">
        <v>25000</v>
      </c>
    </row>
    <row r="9" customFormat="false" ht="15" hidden="false" customHeight="false" outlineLevel="0" collapsed="false">
      <c r="A9" s="0" t="n">
        <v>2</v>
      </c>
      <c r="B9" s="0" t="s">
        <v>38</v>
      </c>
      <c r="C9" s="0" t="n">
        <v>30000</v>
      </c>
    </row>
    <row r="10" customFormat="false" ht="15" hidden="false" customHeight="false" outlineLevel="0" collapsed="false">
      <c r="A10" s="0" t="n">
        <v>2</v>
      </c>
      <c r="B10" s="0" t="s">
        <v>39</v>
      </c>
      <c r="C10" s="0" t="n">
        <v>48000</v>
      </c>
    </row>
    <row r="11" customFormat="false" ht="15" hidden="false" customHeight="false" outlineLevel="0" collapsed="false">
      <c r="A11" s="0" t="n">
        <v>2</v>
      </c>
      <c r="B11" s="0" t="s">
        <v>40</v>
      </c>
      <c r="C11" s="0" t="n">
        <v>30000</v>
      </c>
    </row>
    <row r="12" customFormat="false" ht="15" hidden="false" customHeight="false" outlineLevel="0" collapsed="false">
      <c r="A12" s="0" t="n">
        <v>3</v>
      </c>
      <c r="B12" s="0" t="s">
        <v>34</v>
      </c>
      <c r="C12" s="0" t="n">
        <v>38000</v>
      </c>
    </row>
    <row r="13" customFormat="false" ht="15" hidden="false" customHeight="false" outlineLevel="0" collapsed="false">
      <c r="A13" s="0" t="n">
        <v>3</v>
      </c>
      <c r="B13" s="0" t="s">
        <v>35</v>
      </c>
      <c r="C13" s="0" t="n">
        <v>44000</v>
      </c>
    </row>
    <row r="14" customFormat="false" ht="15" hidden="false" customHeight="false" outlineLevel="0" collapsed="false">
      <c r="A14" s="0" t="n">
        <v>3</v>
      </c>
      <c r="B14" s="0" t="s">
        <v>36</v>
      </c>
      <c r="C14" s="0" t="n">
        <v>28000</v>
      </c>
    </row>
    <row r="15" customFormat="false" ht="15" hidden="false" customHeight="false" outlineLevel="0" collapsed="false">
      <c r="A15" s="0" t="n">
        <v>3</v>
      </c>
      <c r="B15" s="0" t="s">
        <v>38</v>
      </c>
      <c r="C15" s="0" t="n">
        <v>33000</v>
      </c>
    </row>
    <row r="16" customFormat="false" ht="15" hidden="false" customHeight="false" outlineLevel="0" collapsed="false">
      <c r="A16" s="0" t="n">
        <v>3</v>
      </c>
      <c r="B16" s="0" t="s">
        <v>39</v>
      </c>
      <c r="C16" s="0" t="n">
        <v>52000</v>
      </c>
    </row>
    <row r="17" customFormat="false" ht="15" hidden="false" customHeight="false" outlineLevel="0" collapsed="false">
      <c r="A17" s="0" t="n">
        <v>3</v>
      </c>
      <c r="B17" s="0" t="s">
        <v>40</v>
      </c>
      <c r="C17" s="0" t="n">
        <v>33000</v>
      </c>
    </row>
    <row r="18" customFormat="false" ht="15" hidden="false" customHeight="false" outlineLevel="0" collapsed="false">
      <c r="A18" s="0" t="n">
        <v>3</v>
      </c>
      <c r="B18" s="0" t="s">
        <v>41</v>
      </c>
      <c r="C18" s="0" t="n">
        <v>18000</v>
      </c>
    </row>
    <row r="19" customFormat="false" ht="15" hidden="false" customHeight="false" outlineLevel="0" collapsed="false">
      <c r="A19" s="0" t="n">
        <v>3</v>
      </c>
      <c r="B19" s="0" t="s">
        <v>42</v>
      </c>
      <c r="C19" s="0" t="n">
        <v>32000</v>
      </c>
    </row>
    <row r="20" customFormat="false" ht="15" hidden="false" customHeight="false" outlineLevel="0" collapsed="false">
      <c r="A20" s="0" t="n">
        <v>4</v>
      </c>
      <c r="B20" s="0" t="s">
        <v>34</v>
      </c>
      <c r="C20" s="0" t="n">
        <v>42000</v>
      </c>
    </row>
    <row r="21" customFormat="false" ht="15" hidden="false" customHeight="false" outlineLevel="0" collapsed="false">
      <c r="A21" s="0" t="n">
        <v>4</v>
      </c>
      <c r="B21" s="0" t="s">
        <v>35</v>
      </c>
      <c r="C21" s="0" t="n">
        <v>48000</v>
      </c>
    </row>
    <row r="22" customFormat="false" ht="15" hidden="false" customHeight="false" outlineLevel="0" collapsed="false">
      <c r="A22" s="0" t="n">
        <v>4</v>
      </c>
      <c r="B22" s="0" t="s">
        <v>36</v>
      </c>
      <c r="C22" s="0" t="n">
        <v>32000</v>
      </c>
    </row>
    <row r="23" customFormat="false" ht="15" hidden="false" customHeight="false" outlineLevel="0" collapsed="false">
      <c r="A23" s="0" t="n">
        <v>4</v>
      </c>
      <c r="B23" s="0" t="s">
        <v>43</v>
      </c>
      <c r="C23" s="0" t="n">
        <v>38000</v>
      </c>
    </row>
    <row r="24" customFormat="false" ht="15" hidden="false" customHeight="false" outlineLevel="0" collapsed="false">
      <c r="A24" s="0" t="n">
        <v>4</v>
      </c>
      <c r="B24" s="0" t="s">
        <v>44</v>
      </c>
      <c r="C24" s="0" t="n">
        <v>34000</v>
      </c>
    </row>
    <row r="25" customFormat="false" ht="15" hidden="false" customHeight="false" outlineLevel="0" collapsed="false">
      <c r="A25" s="0" t="n">
        <v>4</v>
      </c>
      <c r="B25" s="0" t="s">
        <v>45</v>
      </c>
      <c r="C25" s="0" t="n">
        <v>30000</v>
      </c>
    </row>
    <row r="26" customFormat="false" ht="15" hidden="false" customHeight="false" outlineLevel="0" collapsed="false">
      <c r="A26" s="0" t="n">
        <v>4</v>
      </c>
      <c r="B26" s="0" t="s">
        <v>39</v>
      </c>
      <c r="C26" s="0" t="n">
        <v>56000</v>
      </c>
    </row>
    <row r="27" customFormat="false" ht="15" hidden="false" customHeight="false" outlineLevel="0" collapsed="false">
      <c r="A27" s="0" t="n">
        <v>4</v>
      </c>
      <c r="B27" s="0" t="s">
        <v>40</v>
      </c>
      <c r="C27" s="0" t="n">
        <v>36000</v>
      </c>
    </row>
    <row r="28" customFormat="false" ht="15" hidden="false" customHeight="false" outlineLevel="0" collapsed="false">
      <c r="A28" s="0" t="n">
        <v>4</v>
      </c>
      <c r="B28" s="0" t="s">
        <v>41</v>
      </c>
      <c r="C28" s="0" t="n">
        <v>22000</v>
      </c>
    </row>
    <row r="29" customFormat="false" ht="15" hidden="false" customHeight="false" outlineLevel="0" collapsed="false">
      <c r="A29" s="0" t="n">
        <v>4</v>
      </c>
      <c r="B29" s="0" t="s">
        <v>46</v>
      </c>
      <c r="C29" s="0" t="n">
        <v>34000</v>
      </c>
    </row>
    <row r="30" customFormat="false" ht="15" hidden="false" customHeight="false" outlineLevel="0" collapsed="false">
      <c r="A30" s="0" t="n">
        <v>4</v>
      </c>
      <c r="B30" s="0" t="s">
        <v>47</v>
      </c>
      <c r="C30" s="0" t="n">
        <v>45000</v>
      </c>
    </row>
    <row r="31" customFormat="false" ht="15" hidden="false" customHeight="false" outlineLevel="0" collapsed="false">
      <c r="A31" s="0" t="n">
        <v>4</v>
      </c>
      <c r="B31" s="0" t="s">
        <v>48</v>
      </c>
      <c r="C31" s="0" t="n">
        <v>28000</v>
      </c>
    </row>
    <row r="32" customFormat="false" ht="15" hidden="false" customHeight="false" outlineLevel="0" collapsed="false">
      <c r="A32" s="0" t="n">
        <v>5</v>
      </c>
      <c r="B32" s="0" t="s">
        <v>34</v>
      </c>
      <c r="C32" s="0" t="n">
        <v>46000</v>
      </c>
    </row>
    <row r="33" customFormat="false" ht="15" hidden="false" customHeight="false" outlineLevel="0" collapsed="false">
      <c r="A33" s="0" t="n">
        <v>5</v>
      </c>
      <c r="B33" s="0" t="s">
        <v>35</v>
      </c>
      <c r="C33" s="0" t="n">
        <v>52000</v>
      </c>
    </row>
    <row r="34" customFormat="false" ht="15" hidden="false" customHeight="false" outlineLevel="0" collapsed="false">
      <c r="A34" s="0" t="n">
        <v>5</v>
      </c>
      <c r="B34" s="0" t="s">
        <v>36</v>
      </c>
      <c r="C34" s="0" t="n">
        <v>36000</v>
      </c>
    </row>
    <row r="35" customFormat="false" ht="15" hidden="false" customHeight="false" outlineLevel="0" collapsed="false">
      <c r="A35" s="0" t="n">
        <v>5</v>
      </c>
      <c r="B35" s="0" t="s">
        <v>43</v>
      </c>
      <c r="C35" s="0" t="n">
        <v>42000</v>
      </c>
    </row>
    <row r="36" customFormat="false" ht="15" hidden="false" customHeight="false" outlineLevel="0" collapsed="false">
      <c r="A36" s="0" t="n">
        <v>5</v>
      </c>
      <c r="B36" s="0" t="s">
        <v>44</v>
      </c>
      <c r="C36" s="0" t="n">
        <v>38000</v>
      </c>
    </row>
    <row r="37" customFormat="false" ht="15" hidden="false" customHeight="false" outlineLevel="0" collapsed="false">
      <c r="A37" s="0" t="n">
        <v>5</v>
      </c>
      <c r="B37" s="0" t="s">
        <v>49</v>
      </c>
      <c r="C37" s="0" t="n">
        <v>34000</v>
      </c>
    </row>
    <row r="38" customFormat="false" ht="15" hidden="false" customHeight="false" outlineLevel="0" collapsed="false">
      <c r="A38" s="0" t="n">
        <v>5</v>
      </c>
      <c r="B38" s="0" t="s">
        <v>50</v>
      </c>
      <c r="C38" s="0" t="n">
        <v>32000</v>
      </c>
    </row>
    <row r="39" customFormat="false" ht="15" hidden="false" customHeight="false" outlineLevel="0" collapsed="false">
      <c r="A39" s="0" t="n">
        <v>5</v>
      </c>
      <c r="B39" s="0" t="s">
        <v>39</v>
      </c>
      <c r="C39" s="0" t="n">
        <v>60000</v>
      </c>
    </row>
    <row r="40" customFormat="false" ht="15" hidden="false" customHeight="false" outlineLevel="0" collapsed="false">
      <c r="A40" s="0" t="n">
        <v>5</v>
      </c>
      <c r="B40" s="0" t="s">
        <v>40</v>
      </c>
      <c r="C40" s="0" t="n">
        <v>40000</v>
      </c>
    </row>
    <row r="41" customFormat="false" ht="15" hidden="false" customHeight="false" outlineLevel="0" collapsed="false">
      <c r="A41" s="0" t="n">
        <v>5</v>
      </c>
      <c r="B41" s="0" t="s">
        <v>41</v>
      </c>
      <c r="C41" s="0" t="n">
        <v>25000</v>
      </c>
    </row>
    <row r="42" customFormat="false" ht="15" hidden="false" customHeight="false" outlineLevel="0" collapsed="false">
      <c r="A42" s="0" t="n">
        <v>5</v>
      </c>
      <c r="B42" s="0" t="s">
        <v>51</v>
      </c>
      <c r="C42" s="0" t="n">
        <v>42000</v>
      </c>
    </row>
    <row r="43" customFormat="false" ht="15" hidden="false" customHeight="false" outlineLevel="0" collapsed="false">
      <c r="A43" s="0" t="n">
        <v>5</v>
      </c>
      <c r="B43" s="0" t="s">
        <v>52</v>
      </c>
      <c r="C43" s="0" t="n">
        <v>68000</v>
      </c>
    </row>
    <row r="44" customFormat="false" ht="15" hidden="false" customHeight="false" outlineLevel="0" collapsed="false">
      <c r="A44" s="0" t="n">
        <v>5</v>
      </c>
      <c r="B44" s="0" t="s">
        <v>53</v>
      </c>
      <c r="C44" s="0" t="n">
        <v>48000</v>
      </c>
    </row>
    <row r="45" customFormat="false" ht="15" hidden="false" customHeight="false" outlineLevel="0" collapsed="false">
      <c r="A45" s="0" t="n">
        <v>5</v>
      </c>
      <c r="B45" s="0" t="s">
        <v>54</v>
      </c>
      <c r="C45" s="0" t="n">
        <v>32000</v>
      </c>
    </row>
    <row r="46" customFormat="false" ht="15" hidden="false" customHeight="false" outlineLevel="0" collapsed="false">
      <c r="A46" s="0" t="n">
        <v>5</v>
      </c>
      <c r="B46" s="0" t="s">
        <v>55</v>
      </c>
      <c r="C46" s="0" t="n">
        <v>36000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6"/>
    <col collapsed="false" customWidth="true" hidden="false" outlineLevel="0" max="4" min="3" style="0" width="14"/>
    <col collapsed="false" customWidth="true" hidden="false" outlineLevel="0" max="5" min="5" style="0" width="12"/>
  </cols>
  <sheetData>
    <row r="1" customFormat="false" ht="15" hidden="false" customHeight="false" outlineLevel="0" collapsed="false">
      <c r="A1" s="1" t="s">
        <v>11</v>
      </c>
      <c r="B1" s="1" t="s">
        <v>23</v>
      </c>
      <c r="C1" s="1" t="s">
        <v>31</v>
      </c>
      <c r="D1" s="1" t="s">
        <v>56</v>
      </c>
      <c r="E1" s="1" t="s">
        <v>57</v>
      </c>
    </row>
    <row r="2" customFormat="false" ht="15" hidden="false" customHeight="false" outlineLevel="0" collapsed="false">
      <c r="A2" s="0" t="n">
        <v>1</v>
      </c>
      <c r="B2" s="0" t="n">
        <f aca="false">Revenue!D2</f>
        <v>59980</v>
      </c>
      <c r="C2" s="0" t="n">
        <f aca="false">Costs!I2</f>
        <v>128997</v>
      </c>
      <c r="D2" s="0" t="n">
        <f aca="false">B2-C2</f>
        <v>-69017</v>
      </c>
      <c r="E2" s="0" t="n">
        <f aca="false">D2/B2</f>
        <v>-1.15066688896299</v>
      </c>
    </row>
    <row r="3" customFormat="false" ht="15" hidden="false" customHeight="false" outlineLevel="0" collapsed="false">
      <c r="A3" s="0" t="n">
        <v>2</v>
      </c>
      <c r="B3" s="0" t="n">
        <f aca="false">Revenue!D3</f>
        <v>737754</v>
      </c>
      <c r="C3" s="0" t="n">
        <f aca="false">Costs!I3</f>
        <v>380663.1</v>
      </c>
      <c r="D3" s="0" t="n">
        <f aca="false">B3-C3</f>
        <v>357090.9</v>
      </c>
      <c r="E3" s="0" t="n">
        <f aca="false">D3/B3</f>
        <v>0.484024349579941</v>
      </c>
    </row>
    <row r="4" customFormat="false" ht="15" hidden="false" customHeight="false" outlineLevel="0" collapsed="false">
      <c r="A4" s="0" t="n">
        <v>3</v>
      </c>
      <c r="B4" s="0" t="n">
        <f aca="false">Revenue!D4</f>
        <v>1979340</v>
      </c>
      <c r="C4" s="0" t="n">
        <f aca="false">Costs!I4</f>
        <v>675901</v>
      </c>
      <c r="D4" s="0" t="n">
        <f aca="false">B4-C4</f>
        <v>1303439</v>
      </c>
      <c r="E4" s="0" t="n">
        <f aca="false">D4/B4</f>
        <v>0.658522032596724</v>
      </c>
    </row>
    <row r="5" customFormat="false" ht="15" hidden="false" customHeight="false" outlineLevel="0" collapsed="false">
      <c r="A5" s="0" t="n">
        <v>4</v>
      </c>
      <c r="B5" s="0" t="n">
        <f aca="false">Revenue!D5</f>
        <v>4444518</v>
      </c>
      <c r="C5" s="0" t="n">
        <f aca="false">Costs!I5</f>
        <v>1280677.7</v>
      </c>
      <c r="D5" s="0" t="n">
        <f aca="false">B5-C5</f>
        <v>3163840.3</v>
      </c>
      <c r="E5" s="0" t="n">
        <f aca="false">D5/B5</f>
        <v>0.711852286344661</v>
      </c>
    </row>
    <row r="6" customFormat="false" ht="15" hidden="false" customHeight="false" outlineLevel="0" collapsed="false">
      <c r="A6" s="0" t="n">
        <v>5</v>
      </c>
      <c r="B6" s="0" t="n">
        <f aca="false">Revenue!D6</f>
        <v>8961012</v>
      </c>
      <c r="C6" s="0" t="n">
        <f aca="false">Costs!I6</f>
        <v>2206151.8</v>
      </c>
      <c r="D6" s="0" t="n">
        <f aca="false">B6-C6</f>
        <v>6754860.2</v>
      </c>
      <c r="E6" s="0" t="n">
        <f aca="false">D6/B6</f>
        <v>0.753805507681498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4" min="2" style="0" width="14"/>
  </cols>
  <sheetData>
    <row r="1" customFormat="false" ht="15" hidden="false" customHeight="false" outlineLevel="0" collapsed="false">
      <c r="A1" s="1" t="s">
        <v>11</v>
      </c>
      <c r="B1" s="1" t="s">
        <v>58</v>
      </c>
      <c r="C1" s="1" t="s">
        <v>59</v>
      </c>
      <c r="D1" s="1" t="s">
        <v>60</v>
      </c>
    </row>
    <row r="2" customFormat="false" ht="15" hidden="false" customHeight="false" outlineLevel="0" collapsed="false">
      <c r="A2" s="0" t="n">
        <v>0</v>
      </c>
      <c r="D2" s="2" t="n">
        <v>320000</v>
      </c>
    </row>
    <row r="3" customFormat="false" ht="15" hidden="false" customHeight="false" outlineLevel="0" collapsed="false">
      <c r="A3" s="0" t="n">
        <v>1</v>
      </c>
      <c r="B3" s="0" t="n">
        <f aca="false">D2</f>
        <v>320000</v>
      </c>
      <c r="C3" s="0" t="n">
        <f aca="false">'P&amp;L'!D2</f>
        <v>-69017</v>
      </c>
      <c r="D3" s="0" t="n">
        <f aca="false">B3+C3</f>
        <v>250983</v>
      </c>
    </row>
    <row r="4" customFormat="false" ht="15" hidden="false" customHeight="false" outlineLevel="0" collapsed="false">
      <c r="A4" s="0" t="n">
        <v>2</v>
      </c>
      <c r="B4" s="0" t="n">
        <f aca="false">D3</f>
        <v>250983</v>
      </c>
      <c r="C4" s="0" t="n">
        <f aca="false">'P&amp;L'!D3</f>
        <v>357090.9</v>
      </c>
      <c r="D4" s="0" t="n">
        <f aca="false">B4+C4</f>
        <v>608073.9</v>
      </c>
    </row>
    <row r="5" customFormat="false" ht="15" hidden="false" customHeight="false" outlineLevel="0" collapsed="false">
      <c r="A5" s="0" t="n">
        <v>3</v>
      </c>
      <c r="B5" s="0" t="n">
        <f aca="false">D4</f>
        <v>608073.9</v>
      </c>
      <c r="C5" s="0" t="n">
        <f aca="false">'P&amp;L'!D4</f>
        <v>1303439</v>
      </c>
      <c r="D5" s="0" t="n">
        <f aca="false">B5+C5</f>
        <v>1911512.9</v>
      </c>
    </row>
    <row r="6" customFormat="false" ht="15" hidden="false" customHeight="false" outlineLevel="0" collapsed="false">
      <c r="A6" s="0" t="n">
        <v>4</v>
      </c>
      <c r="B6" s="0" t="n">
        <f aca="false">D5</f>
        <v>1911512.9</v>
      </c>
      <c r="C6" s="0" t="n">
        <f aca="false">'P&amp;L'!D5</f>
        <v>3163840.3</v>
      </c>
      <c r="D6" s="0" t="n">
        <f aca="false">B6+C6</f>
        <v>5075353.2</v>
      </c>
    </row>
    <row r="7" customFormat="false" ht="15" hidden="false" customHeight="false" outlineLevel="0" collapsed="false">
      <c r="A7" s="0" t="n">
        <v>5</v>
      </c>
      <c r="B7" s="0" t="n">
        <f aca="false">D6</f>
        <v>5075353.2</v>
      </c>
      <c r="C7" s="0" t="n">
        <f aca="false">'P&amp;L'!D6</f>
        <v>6754860.2</v>
      </c>
      <c r="D7" s="0" t="n">
        <f aca="false">B7+C7</f>
        <v>11830213.4</v>
      </c>
    </row>
    <row r="9" customFormat="false" ht="15" hidden="false" customHeight="false" outlineLevel="0" collapsed="false">
      <c r="A9" s="0" t="s">
        <v>61</v>
      </c>
    </row>
    <row r="10" customFormat="false" ht="15" hidden="false" customHeight="false" outlineLevel="0" collapsed="false">
      <c r="A10" s="0" t="s">
        <v>62</v>
      </c>
    </row>
    <row r="11" customFormat="false" ht="15" hidden="false" customHeight="false" outlineLevel="0" collapsed="false">
      <c r="A11" s="0" t="s">
        <v>63</v>
      </c>
    </row>
    <row r="12" customFormat="false" ht="15" hidden="false" customHeight="false" outlineLevel="0" collapsed="false">
      <c r="A12" s="0" t="s">
        <v>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4"/>
    <col collapsed="false" customWidth="true" hidden="false" outlineLevel="0" max="3" min="3" style="0" width="20"/>
    <col collapsed="false" customWidth="true" hidden="false" outlineLevel="0" max="4" min="4" style="0" width="10"/>
    <col collapsed="false" customWidth="true" hidden="false" outlineLevel="0" max="6" min="5" style="0" width="12"/>
    <col collapsed="false" customWidth="true" hidden="false" outlineLevel="0" max="7" min="7" style="0" width="10"/>
  </cols>
  <sheetData>
    <row r="1" customFormat="false" ht="15" hidden="false" customHeight="false" outlineLevel="0" collapsed="false">
      <c r="A1" s="1" t="s">
        <v>11</v>
      </c>
      <c r="B1" s="1" t="s">
        <v>12</v>
      </c>
      <c r="C1" s="1" t="s">
        <v>65</v>
      </c>
      <c r="D1" s="1" t="s">
        <v>66</v>
      </c>
      <c r="E1" s="1" t="s">
        <v>22</v>
      </c>
      <c r="F1" s="1" t="s">
        <v>67</v>
      </c>
      <c r="G1" s="1" t="s">
        <v>68</v>
      </c>
    </row>
    <row r="2" customFormat="false" ht="15" hidden="false" customHeight="false" outlineLevel="0" collapsed="false">
      <c r="A2" s="0" t="n">
        <v>1</v>
      </c>
      <c r="B2" s="0" t="n">
        <v>10</v>
      </c>
      <c r="C2" s="0" t="n">
        <v>12000</v>
      </c>
      <c r="D2" s="0" t="n">
        <v>1200</v>
      </c>
      <c r="E2" s="0" t="n">
        <v>2999</v>
      </c>
      <c r="F2" s="0" t="n">
        <v>71976</v>
      </c>
      <c r="G2" s="0" t="n">
        <v>60</v>
      </c>
    </row>
    <row r="3" customFormat="false" ht="15" hidden="false" customHeight="false" outlineLevel="0" collapsed="false">
      <c r="A3" s="0" t="n">
        <v>2</v>
      </c>
      <c r="B3" s="0" t="n">
        <v>23</v>
      </c>
      <c r="C3" s="0" t="n">
        <v>69000</v>
      </c>
      <c r="D3" s="0" t="n">
        <v>3000</v>
      </c>
      <c r="E3" s="0" t="n">
        <v>2999</v>
      </c>
      <c r="F3" s="0" t="n">
        <v>71976</v>
      </c>
      <c r="G3" s="0" t="n">
        <v>24</v>
      </c>
    </row>
    <row r="4" customFormat="false" ht="15" hidden="false" customHeight="false" outlineLevel="0" collapsed="false">
      <c r="A4" s="0" t="n">
        <v>3</v>
      </c>
      <c r="B4" s="0" t="n">
        <v>50</v>
      </c>
      <c r="C4" s="0" t="n">
        <v>126000</v>
      </c>
      <c r="D4" s="0" t="n">
        <v>2520</v>
      </c>
      <c r="E4" s="0" t="n">
        <v>2999</v>
      </c>
      <c r="F4" s="0" t="n">
        <v>71976</v>
      </c>
      <c r="G4" s="0" t="n">
        <v>28.6</v>
      </c>
    </row>
    <row r="5" customFormat="false" ht="15" hidden="false" customHeight="false" outlineLevel="0" collapsed="false">
      <c r="A5" s="0" t="n">
        <v>4</v>
      </c>
      <c r="B5" s="0" t="n">
        <v>99</v>
      </c>
      <c r="C5" s="0" t="n">
        <v>202000</v>
      </c>
      <c r="D5" s="0" t="n">
        <v>2040</v>
      </c>
      <c r="E5" s="0" t="n">
        <v>2999</v>
      </c>
      <c r="F5" s="0" t="n">
        <v>71976</v>
      </c>
      <c r="G5" s="0" t="n">
        <v>35.3</v>
      </c>
    </row>
    <row r="6" customFormat="false" ht="15" hidden="false" customHeight="false" outlineLevel="0" collapsed="false">
      <c r="A6" s="0" t="n">
        <v>5</v>
      </c>
      <c r="B6" s="0" t="n">
        <v>176</v>
      </c>
      <c r="C6" s="0" t="n">
        <v>269000</v>
      </c>
      <c r="D6" s="0" t="n">
        <v>1528</v>
      </c>
      <c r="E6" s="0" t="n">
        <v>2999</v>
      </c>
      <c r="F6" s="0" t="n">
        <v>71976</v>
      </c>
      <c r="G6" s="0" t="n">
        <v>47.1</v>
      </c>
    </row>
    <row r="8" customFormat="false" ht="15" hidden="false" customHeight="false" outlineLevel="0" collapsed="false">
      <c r="A8" s="0" t="s">
        <v>69</v>
      </c>
    </row>
    <row r="9" customFormat="false" ht="15" hidden="false" customHeight="false" outlineLevel="0" collapsed="false">
      <c r="A9" s="0" t="s">
        <v>70</v>
      </c>
    </row>
    <row r="10" customFormat="false" ht="15" hidden="false" customHeight="false" outlineLevel="0" collapsed="false">
      <c r="A10" s="0" t="s">
        <v>71</v>
      </c>
    </row>
    <row r="11" customFormat="false" ht="15" hidden="false" customHeight="false" outlineLevel="0" collapsed="false">
      <c r="A11" s="0" t="s">
        <v>72</v>
      </c>
    </row>
    <row r="12" customFormat="false" ht="15" hidden="false" customHeight="false" outlineLevel="0" collapsed="false">
      <c r="A12" s="0" t="s">
        <v>73</v>
      </c>
    </row>
    <row r="13" customFormat="false" ht="15" hidden="false" customHeight="false" outlineLevel="0" collapsed="false">
      <c r="A13" s="0" t="s">
        <v>74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2026-08-31T05:30:29Z</dcterms:created>
  <dc:creator>openpyxl</dc:creator>
  <dc:description/>
  <dc:language>en-US</dc:language>
  <cp:lastModifiedBy/>
  <dcterms:modified xsi:type="dcterms:W3CDTF">2026-08-31T05:30:29Z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